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55" windowWidth="11580" windowHeight="47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<sst xmlns="http://schemas.openxmlformats.org/spreadsheetml/2006/main" count="156" uniqueCount="111">
  <si>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</si>
  <si>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</si>
  <si>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</si>
  <si>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</si>
  <si>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</si>
  <si>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</si>
  <si>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</si>
  <si>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</si>
  <si>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</si>
  <si>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</si>
  <si>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</si>
  <si>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</si>
  <si>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</si>
  <si>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</si>
  <si>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</si>
  <si>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</si>
  <si>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</si>
  <si>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</si>
  <si>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</si>
  <si>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</si>
  <si>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</si>
  <si>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</si>
  <si>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</si>
  <si>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</si>
  <si>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</si>
  <si>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</si>
  <si>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</si>
  <si>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</si>
  <si>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</si>
  <si>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</si>
  <si>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</si>
  <si>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</si>
  <si>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</si>
  <si>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</si>
  <si>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</si>
  <si>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</si>
  <si>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</si>
  <si>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</si>
  <si>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</si>
  <si>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</si>
  <si>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</si>
  <si>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</si>
  <si>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</si>
  <si>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</si>
  <si>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</si>
  <si>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</si>
  <si>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</si>
  <si>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</si>
  <si>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</si>
  <si>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</si>
  <si>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</si>
  <si>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</si>
  <si>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</si>
  <si>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</si>
  <si>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</si>
  <si>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</si>
  <si>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</si>
  <si>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</si>
  <si>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</si>
  <si>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</si>
  <si>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</si>
  <si>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</si>
  <si>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</si>
  <si>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</si>
  <si>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</si>
  <si>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</si>
  <si>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</si>
  <si>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</si>
  <si>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</si>
  <si>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</si>
  <si>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</si>
  <si>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</si>
  <si>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</si>
  <si>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</si>
  <si>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</si>
  <si>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</si>
  <si>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</si>
  <si>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</si>
  <si>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</si>
  <si>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</si>
  <si>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</si>
  <si>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</si>
  <si>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</si>
  <si>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</si>
  <si>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</si>
  <si>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</si>
  <si>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</si>
  <si>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</si>
  <si>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</si>
  <si>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</si>
  <si>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</si>
  <si>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</si>
  <si>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</si>
  <si>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</si>
  <si>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</si>
  <si>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</si>
  <si>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</si>
  <si>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</si>
  <si>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</si>
  <si>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</si>
  <si>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</si>
  <si>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</si>
  <si>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</si>
  <si>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</si>
  <si>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</si>
  <si>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</si>
  <si>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</si>
  <si>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</si>
  <si>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</si>
  <si>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</si>
  <si>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18.02.2014 року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</si>
</sst>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4745.4</c:v>
                </c:pt>
                <c:pt idx="1">
                  <c:v>4071.3</c:v>
                </c:pt>
                <c:pt idx="2">
                  <c:v>231.8</c:v>
                </c:pt>
                <c:pt idx="3">
                  <c:v>442.29999999999944</c:v>
                </c:pt>
              </c:numCache>
            </c:numRef>
          </c:val>
          <c:shape val="box"/>
        </c:ser>
        <c:shape val="box"/>
        <c:axId val="25240229"/>
        <c:axId val="25835470"/>
      </c:bar3D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835470"/>
        <c:crosses val="autoZero"/>
        <c:auto val="1"/>
        <c:lblOffset val="100"/>
        <c:tickLblSkip val="1"/>
        <c:noMultiLvlLbl val="0"/>
      </c:catAx>
      <c:valAx>
        <c:axId val="25835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0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28603.100000000002</c:v>
                </c:pt>
                <c:pt idx="1">
                  <c:v>26068</c:v>
                </c:pt>
                <c:pt idx="2">
                  <c:v>0.1</c:v>
                </c:pt>
                <c:pt idx="3">
                  <c:v>2299</c:v>
                </c:pt>
                <c:pt idx="4">
                  <c:v>167.9</c:v>
                </c:pt>
                <c:pt idx="5">
                  <c:v>4</c:v>
                </c:pt>
                <c:pt idx="6">
                  <c:v>64.10000000000227</c:v>
                </c:pt>
              </c:numCache>
            </c:numRef>
          </c:val>
          <c:shape val="box"/>
        </c:ser>
        <c:shape val="box"/>
        <c:axId val="31192639"/>
        <c:axId val="12298296"/>
      </c:bar3D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98296"/>
        <c:crosses val="autoZero"/>
        <c:auto val="1"/>
        <c:lblOffset val="100"/>
        <c:tickLblSkip val="1"/>
        <c:noMultiLvlLbl val="0"/>
      </c:catAx>
      <c:valAx>
        <c:axId val="12298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19675.4</c:v>
                </c:pt>
                <c:pt idx="1">
                  <c:v>17172.9</c:v>
                </c:pt>
                <c:pt idx="2">
                  <c:v>396.6</c:v>
                </c:pt>
                <c:pt idx="3">
                  <c:v>306.2</c:v>
                </c:pt>
                <c:pt idx="4">
                  <c:v>347.70000000000005</c:v>
                </c:pt>
                <c:pt idx="5">
                  <c:v>219</c:v>
                </c:pt>
                <c:pt idx="6">
                  <c:v>1233</c:v>
                </c:pt>
              </c:numCache>
            </c:numRef>
          </c:val>
          <c:shape val="box"/>
        </c:ser>
        <c:shape val="box"/>
        <c:axId val="43575801"/>
        <c:axId val="56637890"/>
      </c:bar3D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37890"/>
        <c:crosses val="autoZero"/>
        <c:auto val="1"/>
        <c:lblOffset val="100"/>
        <c:tickLblSkip val="1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4129.599999999999</c:v>
                </c:pt>
                <c:pt idx="1">
                  <c:v>3384.2</c:v>
                </c:pt>
                <c:pt idx="2">
                  <c:v>23</c:v>
                </c:pt>
                <c:pt idx="3">
                  <c:v>51.5</c:v>
                </c:pt>
                <c:pt idx="5">
                  <c:v>670.8999999999996</c:v>
                </c:pt>
              </c:numCache>
            </c:numRef>
          </c:val>
          <c:shape val="box"/>
        </c:ser>
        <c:shape val="box"/>
        <c:axId val="39978963"/>
        <c:axId val="24266348"/>
      </c:bar3D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8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1269.3999999999999</c:v>
                </c:pt>
                <c:pt idx="1">
                  <c:v>906.0999999999999</c:v>
                </c:pt>
                <c:pt idx="2">
                  <c:v>6.6</c:v>
                </c:pt>
                <c:pt idx="3">
                  <c:v>17</c:v>
                </c:pt>
                <c:pt idx="4">
                  <c:v>339.69999999999993</c:v>
                </c:pt>
              </c:numCache>
            </c:numRef>
          </c:val>
          <c:shape val="box"/>
        </c:ser>
        <c:shape val="box"/>
        <c:axId val="17070541"/>
        <c:axId val="19417142"/>
      </c:bar3D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17142"/>
        <c:crosses val="autoZero"/>
        <c:auto val="1"/>
        <c:lblOffset val="100"/>
        <c:tickLblSkip val="2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05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256.6</c:v>
                </c:pt>
                <c:pt idx="1">
                  <c:v>244.8</c:v>
                </c:pt>
                <c:pt idx="2">
                  <c:v>4.5</c:v>
                </c:pt>
                <c:pt idx="4">
                  <c:v>7.300000000000011</c:v>
                </c:pt>
              </c:numCache>
            </c:numRef>
          </c:val>
          <c:shape val="box"/>
        </c:ser>
        <c:shape val="box"/>
        <c:axId val="40536551"/>
        <c:axId val="29284640"/>
      </c:bar3D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62235169"/>
        <c:axId val="23245610"/>
      </c:bar3D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28603.100000000002</c:v>
                </c:pt>
                <c:pt idx="1">
                  <c:v>19675.4</c:v>
                </c:pt>
                <c:pt idx="2">
                  <c:v>4129.599999999999</c:v>
                </c:pt>
                <c:pt idx="3">
                  <c:v>1269.3999999999999</c:v>
                </c:pt>
                <c:pt idx="4">
                  <c:v>256.6</c:v>
                </c:pt>
                <c:pt idx="5">
                  <c:v>4745.4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7883899"/>
        <c:axId val="3846228"/>
      </c:bar3D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52508.600000000006</c:v>
                </c:pt>
                <c:pt idx="1">
                  <c:v>819.6</c:v>
                </c:pt>
                <c:pt idx="2">
                  <c:v>2614.9999999999995</c:v>
                </c:pt>
                <c:pt idx="3">
                  <c:v>659.1</c:v>
                </c:pt>
                <c:pt idx="4">
                  <c:v>396.70000000000005</c:v>
                </c:pt>
                <c:pt idx="5">
                  <c:v>10462.299999999996</c:v>
                </c:pt>
              </c:numCache>
            </c:numRef>
          </c:val>
          <c:shape val="box"/>
        </c:ser>
        <c:shape val="box"/>
        <c:axId val="34616053"/>
        <c:axId val="43109022"/>
      </c:bar3D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4" sqref="D134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7985.1+539+415.1+9890.7+509.1+95.4+495.3+8129.6+543.8</f>
        <v>28603.100000000002</v>
      </c>
      <c r="E6" s="3">
        <f>D6/D134*100</f>
        <v>42.39927187884017</v>
      </c>
      <c r="F6" s="3">
        <f>D6/B6*100</f>
        <v>61.24559175886412</v>
      </c>
      <c r="G6" s="3">
        <f aca="true" t="shared" si="0" ref="G6:G41">D6/C6*100</f>
        <v>20.43030414283092</v>
      </c>
      <c r="H6" s="3">
        <f>B6-D6</f>
        <v>18099.2</v>
      </c>
      <c r="I6" s="3">
        <f aca="true" t="shared" si="1" ref="I6:I41">C6-D6</f>
        <v>111400.20000000001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7985.1+61.4+9890.7+1.2+8129.6</f>
        <v>26068</v>
      </c>
      <c r="E7" s="1">
        <f>D7/D6*100</f>
        <v>91.13697466358542</v>
      </c>
      <c r="F7" s="1">
        <f>D7/B7*100</f>
        <v>70.09788103689361</v>
      </c>
      <c r="G7" s="1">
        <f t="shared" si="0"/>
        <v>23.36346827585527</v>
      </c>
      <c r="H7" s="1">
        <f>B7-D7</f>
        <v>11120</v>
      </c>
      <c r="I7" s="1">
        <f t="shared" si="1"/>
        <v>85507.9</v>
      </c>
    </row>
    <row r="8" spans="1:9" ht="18">
      <c r="A8" s="31" t="s">
        <v>2</v>
      </c>
      <c r="B8" s="52">
        <v>3</v>
      </c>
      <c r="C8" s="53">
        <v>7.6</v>
      </c>
      <c r="D8" s="54">
        <f>0.1</f>
        <v>0.1</v>
      </c>
      <c r="E8" s="13">
        <f>D8/D6*100</f>
        <v>0.00034961245459408244</v>
      </c>
      <c r="F8" s="1">
        <f>D8/B8*100</f>
        <v>3.3333333333333335</v>
      </c>
      <c r="G8" s="1">
        <f t="shared" si="0"/>
        <v>1.3157894736842106</v>
      </c>
      <c r="H8" s="1">
        <f aca="true" t="shared" si="2" ref="H8:H30">B8-D8</f>
        <v>2.9</v>
      </c>
      <c r="I8" s="1">
        <f t="shared" si="1"/>
        <v>7.5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538.7+346.9+429.4+56.3+419.6+508.1</f>
        <v>2299</v>
      </c>
      <c r="E9" s="1">
        <f>D9/D6*100</f>
        <v>8.037590331117956</v>
      </c>
      <c r="F9" s="1">
        <f aca="true" t="shared" si="3" ref="F9:F39">D9/B9*100</f>
        <v>76.65633023240306</v>
      </c>
      <c r="G9" s="1">
        <f t="shared" si="0"/>
        <v>26.60417751547764</v>
      </c>
      <c r="H9" s="1">
        <f t="shared" si="2"/>
        <v>700.0999999999999</v>
      </c>
      <c r="I9" s="1">
        <f t="shared" si="1"/>
        <v>6342.5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1.1+76.7+36.7+34.9+18.5</f>
        <v>167.9</v>
      </c>
      <c r="E10" s="1">
        <f>D10/D6*100</f>
        <v>0.5869993112634644</v>
      </c>
      <c r="F10" s="1">
        <f t="shared" si="3"/>
        <v>2.6464700597386632</v>
      </c>
      <c r="G10" s="1">
        <f t="shared" si="0"/>
        <v>0.882996402802028</v>
      </c>
      <c r="H10" s="1">
        <f t="shared" si="2"/>
        <v>6176.400000000001</v>
      </c>
      <c r="I10" s="1">
        <f t="shared" si="1"/>
        <v>18846.899999999998</v>
      </c>
    </row>
    <row r="11" spans="1:9" ht="18">
      <c r="A11" s="31" t="s">
        <v>15</v>
      </c>
      <c r="B11" s="52">
        <v>20.7</v>
      </c>
      <c r="C11" s="53">
        <v>232.9</v>
      </c>
      <c r="D11" s="54">
        <f>4</f>
        <v>4</v>
      </c>
      <c r="E11" s="1">
        <f>D11/D6*100</f>
        <v>0.013984498183763298</v>
      </c>
      <c r="F11" s="1">
        <f t="shared" si="3"/>
        <v>19.32367149758454</v>
      </c>
      <c r="G11" s="1">
        <f t="shared" si="0"/>
        <v>1.7174753112924002</v>
      </c>
      <c r="H11" s="1">
        <f t="shared" si="2"/>
        <v>16.7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64.10000000000227</v>
      </c>
      <c r="E12" s="1">
        <f>D12/D6*100</f>
        <v>0.22410158339481479</v>
      </c>
      <c r="F12" s="1">
        <f t="shared" si="3"/>
        <v>43.54619565217475</v>
      </c>
      <c r="G12" s="1">
        <f t="shared" si="0"/>
        <v>12.080663399924461</v>
      </c>
      <c r="H12" s="1">
        <f t="shared" si="2"/>
        <v>83.10000000000011</v>
      </c>
      <c r="I12" s="1">
        <f t="shared" si="1"/>
        <v>466.5000000000232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5329.2+6976.4+310.1+0.1+574.9+417.4+5396.4+2+668.9</f>
        <v>19675.4</v>
      </c>
      <c r="E17" s="3">
        <f>D17/D134*100</f>
        <v>29.16546227244361</v>
      </c>
      <c r="F17" s="3">
        <f>D17/B17*100</f>
        <v>61.211512196943076</v>
      </c>
      <c r="G17" s="3">
        <f t="shared" si="0"/>
        <v>20.40381623975941</v>
      </c>
      <c r="H17" s="3">
        <f>B17-D17</f>
        <v>12467.899999999998</v>
      </c>
      <c r="I17" s="3">
        <f t="shared" si="1"/>
        <v>76754.6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5127.2+6545.1+310.1+0.1+5190.4</f>
        <v>17172.9</v>
      </c>
      <c r="E18" s="1">
        <f>D18/D17*100</f>
        <v>87.2810717952367</v>
      </c>
      <c r="F18" s="1">
        <f t="shared" si="3"/>
        <v>69.8744344259627</v>
      </c>
      <c r="G18" s="1">
        <f t="shared" si="0"/>
        <v>22.786971821641448</v>
      </c>
      <c r="H18" s="1">
        <f t="shared" si="2"/>
        <v>7403.899999999998</v>
      </c>
      <c r="I18" s="1">
        <f t="shared" si="1"/>
        <v>58189.9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15+99.7+173.8+0.6+107.5</f>
        <v>396.6</v>
      </c>
      <c r="E19" s="1">
        <f>D19/D17*100</f>
        <v>2.015715055348303</v>
      </c>
      <c r="F19" s="1">
        <f t="shared" si="3"/>
        <v>37.775026192970756</v>
      </c>
      <c r="G19" s="1">
        <f t="shared" si="0"/>
        <v>11.55998600909409</v>
      </c>
      <c r="H19" s="1">
        <f t="shared" si="2"/>
        <v>653.3000000000001</v>
      </c>
      <c r="I19" s="1">
        <f t="shared" si="1"/>
        <v>3034.2000000000003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50.7+162.6+43.4+2.3+47.2</f>
        <v>306.2</v>
      </c>
      <c r="E20" s="1">
        <f>D20/D17*100</f>
        <v>1.5562580684509588</v>
      </c>
      <c r="F20" s="1">
        <f t="shared" si="3"/>
        <v>70.29384756657483</v>
      </c>
      <c r="G20" s="1">
        <f t="shared" si="0"/>
        <v>23.5592829114411</v>
      </c>
      <c r="H20" s="1">
        <f t="shared" si="2"/>
        <v>129.40000000000003</v>
      </c>
      <c r="I20" s="1">
        <f t="shared" si="1"/>
        <v>993.5</v>
      </c>
    </row>
    <row r="21" spans="1:9" ht="18">
      <c r="A21" s="31" t="s">
        <v>0</v>
      </c>
      <c r="B21" s="52">
        <v>3808.6</v>
      </c>
      <c r="C21" s="53">
        <v>9811.5</v>
      </c>
      <c r="D21" s="54">
        <f>36.6+15.7+3.3+2+290.1</f>
        <v>347.70000000000005</v>
      </c>
      <c r="E21" s="1">
        <f>D21/D17*100</f>
        <v>1.767181353365116</v>
      </c>
      <c r="F21" s="1">
        <f t="shared" si="3"/>
        <v>9.129338864674686</v>
      </c>
      <c r="G21" s="1">
        <f t="shared" si="0"/>
        <v>3.543800642103654</v>
      </c>
      <c r="H21" s="1">
        <f t="shared" si="2"/>
        <v>3460.8999999999996</v>
      </c>
      <c r="I21" s="1">
        <f t="shared" si="1"/>
        <v>9463.8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14.2+80.1+19.7+105</f>
        <v>219</v>
      </c>
      <c r="E22" s="1">
        <f>D22/D17*100</f>
        <v>1.1130650456915743</v>
      </c>
      <c r="F22" s="1">
        <f t="shared" si="3"/>
        <v>96.26373626373626</v>
      </c>
      <c r="G22" s="1">
        <f t="shared" si="0"/>
        <v>32.08791208791209</v>
      </c>
      <c r="H22" s="1">
        <f t="shared" si="2"/>
        <v>8.5</v>
      </c>
      <c r="I22" s="1">
        <f t="shared" si="1"/>
        <v>463.5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1233</v>
      </c>
      <c r="E23" s="1">
        <f>D23/D17*100</f>
        <v>6.266708681907356</v>
      </c>
      <c r="F23" s="1">
        <f t="shared" si="3"/>
        <v>60.29634700963372</v>
      </c>
      <c r="G23" s="1">
        <f t="shared" si="0"/>
        <v>21.10325705581325</v>
      </c>
      <c r="H23" s="1">
        <f t="shared" si="2"/>
        <v>811.9000000000001</v>
      </c>
      <c r="I23" s="1">
        <f t="shared" si="1"/>
        <v>4609.699999999997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1347.1+62.9+5.5+1121.1+3+1.1+2.6+0.1+234+6+147.2+4.6+1039.4+104.2+50.8</f>
        <v>4129.599999999999</v>
      </c>
      <c r="E31" s="3">
        <f>D31/D134*100</f>
        <v>6.121435548974003</v>
      </c>
      <c r="F31" s="3">
        <f>D31/B31*100</f>
        <v>67.24418680388197</v>
      </c>
      <c r="G31" s="3">
        <f t="shared" si="0"/>
        <v>22.414850598420493</v>
      </c>
      <c r="H31" s="3">
        <f aca="true" t="shared" si="4" ref="H31:H41">B31-D31</f>
        <v>2011.6000000000004</v>
      </c>
      <c r="I31" s="3">
        <f t="shared" si="1"/>
        <v>14293.900000000001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1119.5+1121.1+1039.4+104.2</f>
        <v>3384.2</v>
      </c>
      <c r="E32" s="1">
        <f>D32/D31*100</f>
        <v>81.94982564897327</v>
      </c>
      <c r="F32" s="1">
        <f t="shared" si="3"/>
        <v>74.55991539800392</v>
      </c>
      <c r="G32" s="1">
        <f t="shared" si="0"/>
        <v>24.25028483801853</v>
      </c>
      <c r="H32" s="1">
        <f t="shared" si="4"/>
        <v>1154.6999999999998</v>
      </c>
      <c r="I32" s="1">
        <f t="shared" si="1"/>
        <v>10571.099999999999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1+2.5+0.8+6+1.4+0.1+11.2</f>
        <v>23</v>
      </c>
      <c r="E34" s="1">
        <f>D34/D31*100</f>
        <v>0.5569546687330493</v>
      </c>
      <c r="F34" s="1">
        <f t="shared" si="3"/>
        <v>4.62962962962963</v>
      </c>
      <c r="G34" s="1">
        <f t="shared" si="0"/>
        <v>2.37431609373387</v>
      </c>
      <c r="H34" s="1">
        <f t="shared" si="4"/>
        <v>473.8</v>
      </c>
      <c r="I34" s="1">
        <f t="shared" si="1"/>
        <v>945.7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38.5+5.5+3+4.5</f>
        <v>51.5</v>
      </c>
      <c r="E35" s="21">
        <f>D35/D31*100</f>
        <v>1.2470941495544363</v>
      </c>
      <c r="F35" s="21">
        <f t="shared" si="3"/>
        <v>44.320137693631665</v>
      </c>
      <c r="G35" s="21">
        <f t="shared" si="0"/>
        <v>14.773379231210557</v>
      </c>
      <c r="H35" s="21">
        <f t="shared" si="4"/>
        <v>64.7</v>
      </c>
      <c r="I35" s="21">
        <f t="shared" si="1"/>
        <v>297.1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670.8999999999996</v>
      </c>
      <c r="E37" s="1">
        <f>D37/D31*100</f>
        <v>16.246125532739242</v>
      </c>
      <c r="F37" s="1">
        <f t="shared" si="3"/>
        <v>68.1462671406805</v>
      </c>
      <c r="G37" s="1">
        <f t="shared" si="0"/>
        <v>21.37372965051449</v>
      </c>
      <c r="H37" s="1">
        <f>B37-D37</f>
        <v>313.6000000000006</v>
      </c>
      <c r="I37" s="1">
        <f t="shared" si="1"/>
        <v>2468.0000000000014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39.9+10</f>
        <v>49.9</v>
      </c>
      <c r="E41" s="3">
        <f>D41/D134*100</f>
        <v>0.07396833443767019</v>
      </c>
      <c r="F41" s="3">
        <f>D41/B41*100</f>
        <v>28.944315545243615</v>
      </c>
      <c r="G41" s="3">
        <f t="shared" si="0"/>
        <v>9.648105181747873</v>
      </c>
      <c r="H41" s="3">
        <f t="shared" si="4"/>
        <v>122.5</v>
      </c>
      <c r="I41" s="3">
        <f t="shared" si="1"/>
        <v>467.30000000000007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179.7+225.2+3.4+199.4</f>
        <v>607.6999999999999</v>
      </c>
      <c r="E43" s="3">
        <f>D43/D134*100</f>
        <v>0.9008127622800033</v>
      </c>
      <c r="F43" s="3">
        <f>D43/B43*100</f>
        <v>66.29936722670739</v>
      </c>
      <c r="G43" s="3">
        <f aca="true" t="shared" si="5" ref="G43:G73">D43/C43*100</f>
        <v>22.100592791940937</v>
      </c>
      <c r="H43" s="3">
        <f>B43-D43</f>
        <v>308.9000000000001</v>
      </c>
      <c r="I43" s="3">
        <f aca="true" t="shared" si="6" ref="I43:I74">C43-D43</f>
        <v>2142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179.7+201.3+187</f>
        <v>568</v>
      </c>
      <c r="E44" s="1">
        <f>D44/D43*100</f>
        <v>93.46717130162911</v>
      </c>
      <c r="F44" s="1">
        <f aca="true" t="shared" si="7" ref="F44:F71">D44/B44*100</f>
        <v>72.264631043257</v>
      </c>
      <c r="G44" s="1">
        <f t="shared" si="5"/>
        <v>24.037240795598816</v>
      </c>
      <c r="H44" s="1">
        <f aca="true" t="shared" si="8" ref="H44:H71">B44-D44</f>
        <v>218</v>
      </c>
      <c r="I44" s="1">
        <f t="shared" si="6"/>
        <v>1795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>
        <f>3.2</f>
        <v>3.2</v>
      </c>
      <c r="E46" s="1">
        <f>D46/D43*100</f>
        <v>0.5265756129669246</v>
      </c>
      <c r="F46" s="1">
        <f t="shared" si="7"/>
        <v>43.83561643835617</v>
      </c>
      <c r="G46" s="1">
        <f t="shared" si="5"/>
        <v>13.973799126637557</v>
      </c>
      <c r="H46" s="1">
        <f t="shared" si="8"/>
        <v>4.1</v>
      </c>
      <c r="I46" s="1">
        <f t="shared" si="6"/>
        <v>19.7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23.1+2.7+0.5</f>
        <v>26.3</v>
      </c>
      <c r="E47" s="1">
        <f>D47/D43*100</f>
        <v>4.327793319071911</v>
      </c>
      <c r="F47" s="1">
        <f t="shared" si="7"/>
        <v>27.33887733887734</v>
      </c>
      <c r="G47" s="1">
        <f t="shared" si="5"/>
        <v>11.459694989106755</v>
      </c>
      <c r="H47" s="1">
        <f t="shared" si="8"/>
        <v>69.9</v>
      </c>
      <c r="I47" s="1">
        <f t="shared" si="6"/>
        <v>203.2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10.199999999999932</v>
      </c>
      <c r="E48" s="1">
        <f>D48/D43*100</f>
        <v>1.6784597663320608</v>
      </c>
      <c r="F48" s="1">
        <f t="shared" si="7"/>
        <v>37.638376383763564</v>
      </c>
      <c r="G48" s="1">
        <f t="shared" si="5"/>
        <v>7.594936708860719</v>
      </c>
      <c r="H48" s="1">
        <f t="shared" si="8"/>
        <v>16.900000000000087</v>
      </c>
      <c r="I48" s="1">
        <f t="shared" si="6"/>
        <v>124.09999999999988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282.8+343.5+104.6+27.4+31.1+70.8+315.1+27.8+66.3</f>
        <v>1269.3999999999999</v>
      </c>
      <c r="E49" s="3">
        <f>D49/D134*100</f>
        <v>1.8816714175386478</v>
      </c>
      <c r="F49" s="3">
        <f>D49/B49*100</f>
        <v>61.55860530527132</v>
      </c>
      <c r="G49" s="3">
        <f t="shared" si="5"/>
        <v>20.519866800297436</v>
      </c>
      <c r="H49" s="3">
        <f>B49-D49</f>
        <v>792.7</v>
      </c>
      <c r="I49" s="3">
        <f t="shared" si="6"/>
        <v>4916.8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282.8+343.5+279.8</f>
        <v>906.0999999999999</v>
      </c>
      <c r="E50" s="1">
        <f>D50/D49*100</f>
        <v>71.38017961241532</v>
      </c>
      <c r="F50" s="1">
        <f t="shared" si="7"/>
        <v>70.3603043950924</v>
      </c>
      <c r="G50" s="1">
        <f t="shared" si="5"/>
        <v>23.453434798364132</v>
      </c>
      <c r="H50" s="1">
        <f t="shared" si="8"/>
        <v>381.70000000000005</v>
      </c>
      <c r="I50" s="1">
        <f t="shared" si="6"/>
        <v>2957.3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2.4+4.2</f>
        <v>6.6</v>
      </c>
      <c r="E52" s="1">
        <f>D52/D49*100</f>
        <v>0.5199306759098787</v>
      </c>
      <c r="F52" s="1">
        <f t="shared" si="7"/>
        <v>14.56953642384106</v>
      </c>
      <c r="G52" s="1">
        <f t="shared" si="5"/>
        <v>4.211869814932993</v>
      </c>
      <c r="H52" s="1">
        <f t="shared" si="8"/>
        <v>38.699999999999996</v>
      </c>
      <c r="I52" s="1">
        <f t="shared" si="6"/>
        <v>150.1</v>
      </c>
    </row>
    <row r="53" spans="1:9" ht="18">
      <c r="A53" s="31" t="s">
        <v>0</v>
      </c>
      <c r="B53" s="52">
        <v>136.9</v>
      </c>
      <c r="C53" s="53">
        <v>288.6</v>
      </c>
      <c r="D53" s="54">
        <f>6+11</f>
        <v>17</v>
      </c>
      <c r="E53" s="1">
        <f>D53/D49*100</f>
        <v>1.339215377343627</v>
      </c>
      <c r="F53" s="1">
        <f t="shared" si="7"/>
        <v>12.41782322863404</v>
      </c>
      <c r="G53" s="1">
        <f t="shared" si="5"/>
        <v>5.89050589050589</v>
      </c>
      <c r="H53" s="1">
        <f t="shared" si="8"/>
        <v>119.9</v>
      </c>
      <c r="I53" s="1">
        <f t="shared" si="6"/>
        <v>271.6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339.69999999999993</v>
      </c>
      <c r="E54" s="1">
        <f>D54/D49*100</f>
        <v>26.760674334331174</v>
      </c>
      <c r="F54" s="1">
        <f t="shared" si="7"/>
        <v>57.372065529471364</v>
      </c>
      <c r="G54" s="1">
        <f t="shared" si="5"/>
        <v>18.093209054593874</v>
      </c>
      <c r="H54" s="1">
        <f t="shared" si="8"/>
        <v>252.4000000000001</v>
      </c>
      <c r="I54" s="1">
        <f>C54-D54</f>
        <v>1537.7999999999997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128-60.9+102.5+11.8+75.2</f>
        <v>256.6</v>
      </c>
      <c r="E56" s="3">
        <f>D56/D134*100</f>
        <v>0.3803662247836908</v>
      </c>
      <c r="F56" s="3">
        <f>D56/B56*100</f>
        <v>64.68364003024956</v>
      </c>
      <c r="G56" s="3">
        <f t="shared" si="5"/>
        <v>19.829984544049463</v>
      </c>
      <c r="H56" s="3">
        <f>B56-D56</f>
        <v>140.09999999999997</v>
      </c>
      <c r="I56" s="3">
        <f t="shared" si="6"/>
        <v>1037.3999999999996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128-60.9+102.5+75.2</f>
        <v>244.8</v>
      </c>
      <c r="E57" s="1">
        <f>D57/D56*100</f>
        <v>95.40140296180826</v>
      </c>
      <c r="F57" s="1">
        <f t="shared" si="7"/>
        <v>87.86791098348887</v>
      </c>
      <c r="G57" s="1">
        <f t="shared" si="5"/>
        <v>37.30569948186528</v>
      </c>
      <c r="H57" s="1">
        <f t="shared" si="8"/>
        <v>33.80000000000001</v>
      </c>
      <c r="I57" s="1">
        <f t="shared" si="6"/>
        <v>411.40000000000003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</f>
        <v>4.5</v>
      </c>
      <c r="E59" s="1">
        <f>D59/D56*100</f>
        <v>1.7537022603273575</v>
      </c>
      <c r="F59" s="1">
        <f t="shared" si="7"/>
        <v>5.9760956175298805</v>
      </c>
      <c r="G59" s="1">
        <f t="shared" si="5"/>
        <v>3.2211882605583395</v>
      </c>
      <c r="H59" s="1">
        <f t="shared" si="8"/>
        <v>70.8</v>
      </c>
      <c r="I59" s="1">
        <f t="shared" si="6"/>
        <v>135.2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7.300000000000011</v>
      </c>
      <c r="E61" s="1">
        <f>D61/D56*100</f>
        <v>2.8448947778643845</v>
      </c>
      <c r="F61" s="1">
        <f t="shared" si="7"/>
        <v>29.3172690763053</v>
      </c>
      <c r="G61" s="1">
        <f t="shared" si="5"/>
        <v>12.457337883959118</v>
      </c>
      <c r="H61" s="1">
        <f t="shared" si="8"/>
        <v>17.59999999999996</v>
      </c>
      <c r="I61" s="1">
        <f t="shared" si="6"/>
        <v>51.29999999999973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3.8+55.8+884+208.9+0.4+11.9+10.3+22.7+60.3+781.1+1004.9+29.9+24.2+11.3+0.5+128.1+69.2+31.5+41.9+1269.3+95.4</f>
        <v>4745.4</v>
      </c>
      <c r="E87" s="3">
        <f>D87/D134*100</f>
        <v>7.034255195200803</v>
      </c>
      <c r="F87" s="3">
        <f aca="true" t="shared" si="11" ref="F87:F92">D87/B87*100</f>
        <v>63.307452173216994</v>
      </c>
      <c r="G87" s="3">
        <f t="shared" si="9"/>
        <v>21.102484057738998</v>
      </c>
      <c r="H87" s="3">
        <f aca="true" t="shared" si="12" ref="H87:H92">B87-D87</f>
        <v>2750.4000000000005</v>
      </c>
      <c r="I87" s="3">
        <f t="shared" si="10"/>
        <v>17742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3.8+55.8+877.5+206+1.6+755.1+834.4+26.6+41.3+1268.7+0.5</f>
        <v>4071.3</v>
      </c>
      <c r="E88" s="1">
        <f>D88/D87*100</f>
        <v>85.7946643064863</v>
      </c>
      <c r="F88" s="1">
        <f t="shared" si="11"/>
        <v>64.95684222282496</v>
      </c>
      <c r="G88" s="1">
        <f t="shared" si="9"/>
        <v>21.565459669046763</v>
      </c>
      <c r="H88" s="1">
        <f t="shared" si="12"/>
        <v>2196.3999999999996</v>
      </c>
      <c r="I88" s="1">
        <f t="shared" si="10"/>
        <v>14807.5</v>
      </c>
    </row>
    <row r="89" spans="1:9" ht="18">
      <c r="A89" s="31" t="s">
        <v>34</v>
      </c>
      <c r="B89" s="52">
        <v>507.6</v>
      </c>
      <c r="C89" s="53">
        <v>1104.3</v>
      </c>
      <c r="D89" s="54">
        <f>125+55.5+51.3</f>
        <v>231.8</v>
      </c>
      <c r="E89" s="1">
        <f>D89/D87*100</f>
        <v>4.884730475829225</v>
      </c>
      <c r="F89" s="1">
        <f t="shared" si="11"/>
        <v>45.665878644602046</v>
      </c>
      <c r="G89" s="1">
        <f t="shared" si="9"/>
        <v>20.990672824413657</v>
      </c>
      <c r="H89" s="1">
        <f t="shared" si="12"/>
        <v>275.8</v>
      </c>
      <c r="I89" s="1">
        <f t="shared" si="10"/>
        <v>872.5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442.29999999999944</v>
      </c>
      <c r="E91" s="1">
        <f>D91/D87*100</f>
        <v>9.320605217684482</v>
      </c>
      <c r="F91" s="1">
        <f t="shared" si="11"/>
        <v>61.38792505204709</v>
      </c>
      <c r="G91" s="1">
        <f>D91/C91*100</f>
        <v>17.66162201014252</v>
      </c>
      <c r="H91" s="1">
        <f t="shared" si="12"/>
        <v>278.2000000000009</v>
      </c>
      <c r="I91" s="1">
        <f>C91-D91</f>
        <v>2062.0000000000027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7.77008447806372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111.6+19.4+112.6-0.1+0.9+99.9+111.6+6.9+7.2</f>
        <v>469.99999999999994</v>
      </c>
      <c r="E98" s="27">
        <f>D98/D134*100</f>
        <v>0.6966957351844686</v>
      </c>
      <c r="F98" s="27">
        <f>D98/B98*100</f>
        <v>60.38802518309135</v>
      </c>
      <c r="G98" s="27">
        <f aca="true" t="shared" si="13" ref="G98:G111">D98/C98*100</f>
        <v>20.129341727697113</v>
      </c>
      <c r="H98" s="27">
        <f>B98-D98</f>
        <v>308.3</v>
      </c>
      <c r="I98" s="27">
        <f aca="true" t="shared" si="14" ref="I98:I132">C98-D98</f>
        <v>1864.9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</f>
        <v>436.1</v>
      </c>
      <c r="E100" s="1">
        <f>D100/D98*100</f>
        <v>92.78723404255321</v>
      </c>
      <c r="F100" s="1">
        <f aca="true" t="shared" si="15" ref="F100:F132">D100/B100*100</f>
        <v>65.30398322851154</v>
      </c>
      <c r="G100" s="1">
        <f t="shared" si="13"/>
        <v>21.472181191531266</v>
      </c>
      <c r="H100" s="1">
        <f>B100-D100</f>
        <v>231.69999999999993</v>
      </c>
      <c r="I100" s="1">
        <f t="shared" si="14"/>
        <v>1594.9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33.89999999999992</v>
      </c>
      <c r="E101" s="100">
        <f>D101/D98*100</f>
        <v>7.212765957446793</v>
      </c>
      <c r="F101" s="100">
        <f t="shared" si="15"/>
        <v>30.67873303167414</v>
      </c>
      <c r="G101" s="100">
        <f t="shared" si="13"/>
        <v>12.176724137931002</v>
      </c>
      <c r="H101" s="100">
        <f>B101-D101</f>
        <v>76.60000000000008</v>
      </c>
      <c r="I101" s="100">
        <f t="shared" si="14"/>
        <v>244.50000000000017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2412.3999999999996</v>
      </c>
      <c r="E102" s="98">
        <f>D102/D134*100</f>
        <v>3.575976152253217</v>
      </c>
      <c r="F102" s="98">
        <f>D102/B102*100</f>
        <v>72.86456445572065</v>
      </c>
      <c r="G102" s="98">
        <f t="shared" si="13"/>
        <v>30.775903860383224</v>
      </c>
      <c r="H102" s="98">
        <f>B102-D102</f>
        <v>898.4000000000005</v>
      </c>
      <c r="I102" s="98">
        <f t="shared" si="14"/>
        <v>5426.200000000001</v>
      </c>
    </row>
    <row r="103" spans="1:9" ht="37.5">
      <c r="A103" s="36" t="s">
        <v>70</v>
      </c>
      <c r="B103" s="82">
        <v>135.8</v>
      </c>
      <c r="C103" s="78">
        <v>407.4</v>
      </c>
      <c r="D103" s="83">
        <f>1.4</f>
        <v>1.4</v>
      </c>
      <c r="E103" s="6">
        <f>D103/D102*100</f>
        <v>0.058033493616315705</v>
      </c>
      <c r="F103" s="6">
        <f t="shared" si="15"/>
        <v>1.0309278350515463</v>
      </c>
      <c r="G103" s="6">
        <f t="shared" si="13"/>
        <v>0.3436426116838488</v>
      </c>
      <c r="H103" s="6">
        <f aca="true" t="shared" si="16" ref="H103:H132">B103-D103</f>
        <v>134.4</v>
      </c>
      <c r="I103" s="6">
        <f t="shared" si="14"/>
        <v>406</v>
      </c>
    </row>
    <row r="104" spans="1:9" ht="18">
      <c r="A104" s="31" t="s">
        <v>34</v>
      </c>
      <c r="B104" s="85">
        <v>86.5</v>
      </c>
      <c r="C104" s="54">
        <v>259.5</v>
      </c>
      <c r="D104" s="86">
        <f>1.4</f>
        <v>1.4</v>
      </c>
      <c r="E104" s="1"/>
      <c r="F104" s="1">
        <f t="shared" si="15"/>
        <v>1.6184971098265895</v>
      </c>
      <c r="G104" s="1">
        <f t="shared" si="13"/>
        <v>0.5394990366088631</v>
      </c>
      <c r="H104" s="1">
        <f t="shared" si="16"/>
        <v>85.1</v>
      </c>
      <c r="I104" s="1">
        <f t="shared" si="14"/>
        <v>258.1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>
        <f>5.5</f>
        <v>5.5</v>
      </c>
      <c r="E108" s="6">
        <f>D108/D102*100</f>
        <v>0.22798872492124028</v>
      </c>
      <c r="F108" s="6">
        <f t="shared" si="15"/>
        <v>42.96875</v>
      </c>
      <c r="G108" s="6">
        <f t="shared" si="13"/>
        <v>14.322916666666668</v>
      </c>
      <c r="H108" s="6">
        <f t="shared" si="16"/>
        <v>7.300000000000001</v>
      </c>
      <c r="I108" s="6">
        <f t="shared" si="14"/>
        <v>32.9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>
        <v>4.9</v>
      </c>
      <c r="E112" s="6">
        <f>D112/D102*100</f>
        <v>0.203117227657105</v>
      </c>
      <c r="F112" s="6">
        <f>D112/B112*100</f>
        <v>35</v>
      </c>
      <c r="G112" s="6">
        <f aca="true" t="shared" si="17" ref="G112:G132">D112/C112*100</f>
        <v>11.63895486935867</v>
      </c>
      <c r="H112" s="6">
        <f t="shared" si="16"/>
        <v>9.1</v>
      </c>
      <c r="I112" s="6">
        <f t="shared" si="14"/>
        <v>37.2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>
        <f>13.5</f>
        <v>13.5</v>
      </c>
      <c r="E113" s="6">
        <f>D113/D102*100</f>
        <v>0.5596086884430443</v>
      </c>
      <c r="F113" s="6">
        <f t="shared" si="15"/>
        <v>55.10204081632652</v>
      </c>
      <c r="G113" s="6">
        <f t="shared" si="17"/>
        <v>18.392370572207085</v>
      </c>
      <c r="H113" s="6">
        <f t="shared" si="16"/>
        <v>11</v>
      </c>
      <c r="I113" s="6">
        <f t="shared" si="14"/>
        <v>59.900000000000006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>
        <f>13.5</f>
        <v>13.5</v>
      </c>
      <c r="E114" s="1"/>
      <c r="F114" s="1">
        <f t="shared" si="15"/>
        <v>58.69565217391305</v>
      </c>
      <c r="G114" s="1">
        <f t="shared" si="17"/>
        <v>20.029673590504448</v>
      </c>
      <c r="H114" s="1">
        <f t="shared" si="16"/>
        <v>9.5</v>
      </c>
      <c r="I114" s="1">
        <f t="shared" si="14"/>
        <v>53.900000000000006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>
        <f>16.2</f>
        <v>16.2</v>
      </c>
      <c r="E116" s="21">
        <f>D116/D102*100</f>
        <v>0.6715304261316531</v>
      </c>
      <c r="F116" s="6">
        <f t="shared" si="15"/>
        <v>87.56756756756756</v>
      </c>
      <c r="G116" s="6">
        <f t="shared" si="17"/>
        <v>29.24187725631769</v>
      </c>
      <c r="H116" s="6">
        <f t="shared" si="16"/>
        <v>2.3000000000000007</v>
      </c>
      <c r="I116" s="6">
        <f t="shared" si="14"/>
        <v>39.2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>
        <v>196.6</v>
      </c>
      <c r="E117" s="21">
        <f>D117/D102*100</f>
        <v>8.149560603548336</v>
      </c>
      <c r="F117" s="6">
        <f t="shared" si="15"/>
        <v>45.60426815124101</v>
      </c>
      <c r="G117" s="6">
        <f t="shared" si="17"/>
        <v>15.202598206000618</v>
      </c>
      <c r="H117" s="6">
        <f t="shared" si="16"/>
        <v>234.50000000000003</v>
      </c>
      <c r="I117" s="6">
        <f t="shared" si="14"/>
        <v>1096.6000000000001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>
        <f>0.5</f>
        <v>0.5</v>
      </c>
      <c r="E123" s="21">
        <f>D123/D102*100</f>
        <v>0.020726247720112754</v>
      </c>
      <c r="F123" s="6">
        <f t="shared" si="15"/>
        <v>5.319148936170213</v>
      </c>
      <c r="G123" s="6">
        <f t="shared" si="17"/>
        <v>1.773049645390071</v>
      </c>
      <c r="H123" s="6">
        <f t="shared" si="16"/>
        <v>8.9</v>
      </c>
      <c r="I123" s="6">
        <f t="shared" si="14"/>
        <v>27.7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21.4+1.2+34.6+22.6</f>
        <v>79.80000000000001</v>
      </c>
      <c r="E126" s="21">
        <f>D126/D102*100</f>
        <v>3.307909136129996</v>
      </c>
      <c r="F126" s="6">
        <f t="shared" si="15"/>
        <v>58.59030837004406</v>
      </c>
      <c r="G126" s="6">
        <f t="shared" si="17"/>
        <v>19.52532419867874</v>
      </c>
      <c r="H126" s="6">
        <f t="shared" si="16"/>
        <v>56.39999999999998</v>
      </c>
      <c r="I126" s="6">
        <f t="shared" si="14"/>
        <v>328.9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21.4+1.2+34.6+22.6</f>
        <v>79.80000000000001</v>
      </c>
      <c r="E127" s="1">
        <f>D127/D126*100</f>
        <v>100</v>
      </c>
      <c r="F127" s="1">
        <f>D127/B127*100</f>
        <v>69.69432314410481</v>
      </c>
      <c r="G127" s="1">
        <f t="shared" si="17"/>
        <v>22.702702702702705</v>
      </c>
      <c r="H127" s="1">
        <f t="shared" si="16"/>
        <v>34.69999999999999</v>
      </c>
      <c r="I127" s="1">
        <f t="shared" si="14"/>
        <v>271.7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8.5</v>
      </c>
      <c r="I128" s="1">
        <f t="shared" si="14"/>
        <v>15.5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>
        <f>1513.1+580.9</f>
        <v>2094</v>
      </c>
      <c r="E129" s="21">
        <f>D129/D102*100</f>
        <v>86.80152545183222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2094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2932.2999999999997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67461.3</v>
      </c>
      <c r="E134" s="40">
        <v>100</v>
      </c>
      <c r="F134" s="3">
        <f>D134/B134*100</f>
        <v>63.6660400221968</v>
      </c>
      <c r="G134" s="3">
        <f aca="true" t="shared" si="18" ref="G134:G140">D134/C134*100</f>
        <v>21.362716160333186</v>
      </c>
      <c r="H134" s="3">
        <f aca="true" t="shared" si="19" ref="H134:H140">B134-D134</f>
        <v>38499.90000000001</v>
      </c>
      <c r="I134" s="3">
        <f aca="true" t="shared" si="20" ref="I134:I140">C134-D134</f>
        <v>248328.60000000003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52508.600000000006</v>
      </c>
      <c r="E135" s="6">
        <f>D135/D134*100</f>
        <v>77.83514400107914</v>
      </c>
      <c r="F135" s="6">
        <f aca="true" t="shared" si="21" ref="F135:F146">D135/B135*100</f>
        <v>69.95429069307353</v>
      </c>
      <c r="G135" s="6">
        <f t="shared" si="18"/>
        <v>23.123973078415304</v>
      </c>
      <c r="H135" s="6">
        <f t="shared" si="19"/>
        <v>22552.699999999997</v>
      </c>
      <c r="I135" s="20">
        <f t="shared" si="20"/>
        <v>174565.69999999998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819.6</v>
      </c>
      <c r="E136" s="6">
        <f>D136/D134*100</f>
        <v>1.214918775653597</v>
      </c>
      <c r="F136" s="6">
        <f t="shared" si="21"/>
        <v>7.089536100755145</v>
      </c>
      <c r="G136" s="6">
        <f t="shared" si="18"/>
        <v>2.5747594409416914</v>
      </c>
      <c r="H136" s="6">
        <f t="shared" si="19"/>
        <v>10741.099999999999</v>
      </c>
      <c r="I136" s="20">
        <f t="shared" si="20"/>
        <v>31012.5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2614.9999999999995</v>
      </c>
      <c r="E137" s="6">
        <f>D137/D134*100</f>
        <v>3.8762964840582663</v>
      </c>
      <c r="F137" s="6">
        <f t="shared" si="21"/>
        <v>74.98637914719122</v>
      </c>
      <c r="G137" s="6">
        <f t="shared" si="18"/>
        <v>25.772941860579714</v>
      </c>
      <c r="H137" s="6">
        <f t="shared" si="19"/>
        <v>872.3000000000006</v>
      </c>
      <c r="I137" s="20">
        <f t="shared" si="20"/>
        <v>7531.300000000001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659.1</v>
      </c>
      <c r="E138" s="6">
        <f>D138/D134*100</f>
        <v>0.9770045937448582</v>
      </c>
      <c r="F138" s="6">
        <f t="shared" si="21"/>
        <v>70.21412591882391</v>
      </c>
      <c r="G138" s="6">
        <f t="shared" si="18"/>
        <v>19.39727478736867</v>
      </c>
      <c r="H138" s="6">
        <f t="shared" si="19"/>
        <v>279.5999999999999</v>
      </c>
      <c r="I138" s="20">
        <f t="shared" si="20"/>
        <v>2738.8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396.70000000000005</v>
      </c>
      <c r="E139" s="6">
        <f>D139/D134*100</f>
        <v>0.5880408471227208</v>
      </c>
      <c r="F139" s="6">
        <f t="shared" si="21"/>
        <v>37.67689239243993</v>
      </c>
      <c r="G139" s="6">
        <f t="shared" si="18"/>
        <v>11.5373429502094</v>
      </c>
      <c r="H139" s="6">
        <f t="shared" si="19"/>
        <v>656.2</v>
      </c>
      <c r="I139" s="20">
        <f t="shared" si="20"/>
        <v>3041.7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10462.299999999996</v>
      </c>
      <c r="E140" s="6">
        <f>D140/D134*100</f>
        <v>15.508595298341413</v>
      </c>
      <c r="F140" s="6">
        <f t="shared" si="21"/>
        <v>75.48393613413842</v>
      </c>
      <c r="G140" s="46">
        <f t="shared" si="18"/>
        <v>26.220711813517962</v>
      </c>
      <c r="H140" s="6">
        <f t="shared" si="19"/>
        <v>3398.0000000000164</v>
      </c>
      <c r="I140" s="6">
        <f t="shared" si="20"/>
        <v>29438.600000000035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</f>
        <v>818.5</v>
      </c>
      <c r="E146" s="21"/>
      <c r="F146" s="6">
        <f t="shared" si="21"/>
        <v>56.053965210245174</v>
      </c>
      <c r="G146" s="6">
        <f t="shared" si="22"/>
        <v>18.684655070081725</v>
      </c>
      <c r="H146" s="6">
        <f t="shared" si="24"/>
        <v>641.7</v>
      </c>
      <c r="I146" s="6">
        <f t="shared" si="23"/>
        <v>3562.1000000000004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68279.8</v>
      </c>
      <c r="E151" s="27"/>
      <c r="F151" s="3">
        <f>D151/B151*100</f>
        <v>62.51583958981871</v>
      </c>
      <c r="G151" s="3">
        <f t="shared" si="22"/>
        <v>20.9726381217209</v>
      </c>
      <c r="H151" s="3">
        <f>B151-D151</f>
        <v>40940.20000000001</v>
      </c>
      <c r="I151" s="3">
        <f t="shared" si="23"/>
        <v>257286.30000000005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67461.3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67461.3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dohod2</cp:lastModifiedBy>
  <cp:lastPrinted>2014-01-31T12:26:39Z</cp:lastPrinted>
  <dcterms:created xsi:type="dcterms:W3CDTF">2000-06-20T04:48:00Z</dcterms:created>
  <dcterms:modified xsi:type="dcterms:W3CDTF">2014-02-18T13:39:24Z</dcterms:modified>
  <cp:category/>
  <cp:version/>
  <cp:contentType/>
  <cp:contentStatus/>
</cp:coreProperties>
</file>